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예산회계팀\사전정보공개\25년\2025년도 예산회계팀 제출  자료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12" i="1" l="1"/>
  <c r="P13" i="1"/>
  <c r="O12" i="1"/>
  <c r="N12" i="1"/>
  <c r="G12" i="1"/>
  <c r="B13" i="1"/>
  <c r="E13" i="1"/>
  <c r="F13" i="1"/>
  <c r="H13" i="1"/>
  <c r="I13" i="1"/>
  <c r="J13" i="1"/>
  <c r="K13" i="1"/>
  <c r="L13" i="1"/>
  <c r="M13" i="1"/>
  <c r="O13" i="1"/>
  <c r="C13" i="1"/>
  <c r="P11" i="1" l="1"/>
  <c r="O11" i="1"/>
  <c r="G11" i="1"/>
  <c r="G13" i="1" s="1"/>
  <c r="D11" i="1"/>
  <c r="D13" i="1" s="1"/>
  <c r="N11" i="1" l="1"/>
  <c r="N13" i="1" s="1"/>
  <c r="P10" i="1"/>
  <c r="O10" i="1"/>
  <c r="N10" i="1"/>
  <c r="G10" i="1"/>
  <c r="D10" i="1"/>
</calcChain>
</file>

<file path=xl/sharedStrings.xml><?xml version="1.0" encoding="utf-8"?>
<sst xmlns="http://schemas.openxmlformats.org/spreadsheetml/2006/main" count="22" uniqueCount="22">
  <si>
    <r>
      <rPr>
        <sz val="11"/>
        <rFont val="맑은 고딕"/>
        <family val="3"/>
      </rPr>
      <t>단위: 백만원</t>
    </r>
  </si>
  <si>
    <r>
      <rPr>
        <b/>
        <sz val="11"/>
        <color rgb="FF0D3979"/>
        <rFont val="맑은 고딕"/>
        <family val="3"/>
      </rPr>
      <t>연도</t>
    </r>
  </si>
  <si>
    <r>
      <rPr>
        <b/>
        <sz val="11"/>
        <color rgb="FF0D3979"/>
        <rFont val="맑은 고딕"/>
        <family val="3"/>
      </rPr>
      <t>자산</t>
    </r>
  </si>
  <si>
    <r>
      <rPr>
        <b/>
        <sz val="11"/>
        <color rgb="FF0D3979"/>
        <rFont val="맑은 고딕"/>
        <family val="3"/>
      </rPr>
      <t>부채</t>
    </r>
  </si>
  <si>
    <r>
      <rPr>
        <b/>
        <sz val="11"/>
        <color rgb="FF0D3979"/>
        <rFont val="맑은 고딕"/>
        <family val="3"/>
      </rPr>
      <t>자본</t>
    </r>
  </si>
  <si>
    <r>
      <rPr>
        <b/>
        <sz val="11"/>
        <color rgb="FF0D3979"/>
        <rFont val="맑은 고딕"/>
        <family val="3"/>
      </rPr>
      <t>유동자산</t>
    </r>
  </si>
  <si>
    <r>
      <rPr>
        <b/>
        <sz val="11"/>
        <color rgb="FF0D3979"/>
        <rFont val="맑은 고딕"/>
        <family val="3"/>
      </rPr>
      <t>비유동자산</t>
    </r>
  </si>
  <si>
    <r>
      <rPr>
        <b/>
        <sz val="11"/>
        <color rgb="FF0D3979"/>
        <rFont val="맑은 고딕"/>
        <family val="3"/>
      </rPr>
      <t>자산합계(A)</t>
    </r>
  </si>
  <si>
    <r>
      <rPr>
        <b/>
        <sz val="11"/>
        <color rgb="FF0D3979"/>
        <rFont val="맑은 고딕"/>
        <family val="3"/>
      </rPr>
      <t>유동부채</t>
    </r>
  </si>
  <si>
    <r>
      <rPr>
        <b/>
        <sz val="11"/>
        <color rgb="FF0D3979"/>
        <rFont val="맑은 고딕"/>
        <family val="3"/>
      </rPr>
      <t>비유동부채</t>
    </r>
  </si>
  <si>
    <r>
      <rPr>
        <b/>
        <sz val="11"/>
        <color rgb="FF0D3979"/>
        <rFont val="맑은 고딕"/>
        <family val="3"/>
      </rPr>
      <t>부채합계(B)</t>
    </r>
  </si>
  <si>
    <r>
      <rPr>
        <b/>
        <sz val="11"/>
        <color rgb="FF0D3979"/>
        <rFont val="맑은 고딕"/>
        <family val="3"/>
      </rPr>
      <t>자본금</t>
    </r>
  </si>
  <si>
    <r>
      <rPr>
        <b/>
        <sz val="11"/>
        <color rgb="FF0D3979"/>
        <rFont val="맑은 고딕"/>
        <family val="3"/>
      </rPr>
      <t>자본잉여금</t>
    </r>
  </si>
  <si>
    <r>
      <rPr>
        <b/>
        <sz val="11"/>
        <color rgb="FF0D3979"/>
        <rFont val="맑은 고딕"/>
        <family val="3"/>
      </rPr>
      <t>자본조정</t>
    </r>
  </si>
  <si>
    <r>
      <rPr>
        <b/>
        <sz val="11"/>
        <color rgb="FF0D3979"/>
        <rFont val="맑은 고딕"/>
        <family val="3"/>
      </rPr>
      <t>타포괄손익누계</t>
    </r>
  </si>
  <si>
    <r>
      <rPr>
        <b/>
        <sz val="11"/>
        <color rgb="FF0D3979"/>
        <rFont val="맑은 고딕"/>
        <family val="3"/>
      </rPr>
      <t>익잉여금(결손</t>
    </r>
  </si>
  <si>
    <r>
      <rPr>
        <b/>
        <sz val="11"/>
        <color rgb="FF0D3979"/>
        <rFont val="맑은 고딕"/>
        <family val="3"/>
      </rPr>
      <t>자본합계(C)</t>
    </r>
  </si>
  <si>
    <r>
      <rPr>
        <sz val="11"/>
        <rFont val="맑은 고딕"/>
        <family val="3"/>
      </rPr>
      <t>합계</t>
    </r>
  </si>
  <si>
    <t>부채비율(B/C*100)</t>
    <phoneticPr fontId="1" type="noConversion"/>
  </si>
  <si>
    <r>
      <t>전</t>
    </r>
    <r>
      <rPr>
        <b/>
        <sz val="11"/>
        <color rgb="FF0D3979"/>
        <rFont val="맑은 고딕"/>
        <family val="3"/>
      </rPr>
      <t>년대비부채증감</t>
    </r>
    <phoneticPr fontId="1" type="noConversion"/>
  </si>
  <si>
    <t>전년대비부채증감율(%)</t>
    <phoneticPr fontId="1" type="noConversion"/>
  </si>
  <si>
    <t>노원구시설관리공단 부채규모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</si>
</sst>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</font>
    <font>
      <sz val="11"/>
      <color rgb="FF000000"/>
      <name val="Times New Roman"/>
      <family val="1"/>
    </font>
    <font>
      <b/>
      <sz val="11"/>
      <name val="맑은 고딕"/>
      <family val="3"/>
      <charset val="129"/>
    </font>
    <font>
      <b/>
      <sz val="11"/>
      <color rgb="FF0D3979"/>
      <name val="맑은 고딕"/>
      <family val="3"/>
    </font>
    <font>
      <sz val="11"/>
      <color rgb="FF000000"/>
      <name val="맑은 고딕"/>
      <family val="2"/>
    </font>
    <font>
      <b/>
      <sz val="16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AEEF3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shrinkToFit="1"/>
    </xf>
    <xf numFmtId="3" fontId="7" fillId="0" borderId="2" xfId="0" applyNumberFormat="1" applyFont="1" applyFill="1" applyBorder="1" applyAlignment="1">
      <alignment horizontal="center" vertical="center" shrinkToFit="1"/>
    </xf>
    <xf numFmtId="2" fontId="7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I1" zoomScaleNormal="100" workbookViewId="0">
      <selection activeCell="M18" sqref="M18"/>
    </sheetView>
  </sheetViews>
  <sheetFormatPr defaultRowHeight="12.75"/>
  <cols>
    <col min="1" max="14" width="20.83203125" customWidth="1"/>
    <col min="15" max="15" width="18.33203125" bestFit="1" customWidth="1"/>
    <col min="16" max="16" width="20.83203125" customWidth="1"/>
  </cols>
  <sheetData>
    <row r="1" spans="1:17" ht="26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5"/>
    </row>
    <row r="2" spans="1:17" ht="1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 t="s">
        <v>0</v>
      </c>
      <c r="Q2" s="1"/>
    </row>
    <row r="3" spans="1:17" ht="15" customHeight="1">
      <c r="A3" s="16" t="s">
        <v>1</v>
      </c>
      <c r="B3" s="17" t="s">
        <v>2</v>
      </c>
      <c r="C3" s="18"/>
      <c r="D3" s="19"/>
      <c r="E3" s="17" t="s">
        <v>3</v>
      </c>
      <c r="F3" s="18"/>
      <c r="G3" s="19"/>
      <c r="H3" s="17" t="s">
        <v>4</v>
      </c>
      <c r="I3" s="18"/>
      <c r="J3" s="18"/>
      <c r="K3" s="18"/>
      <c r="L3" s="18"/>
      <c r="M3" s="19"/>
      <c r="N3" s="13" t="s">
        <v>18</v>
      </c>
      <c r="O3" s="16" t="s">
        <v>19</v>
      </c>
      <c r="P3" s="13" t="s">
        <v>20</v>
      </c>
      <c r="Q3" s="2"/>
    </row>
    <row r="4" spans="1:17" ht="15" customHeight="1">
      <c r="A4" s="14"/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14"/>
      <c r="O4" s="14"/>
      <c r="P4" s="14"/>
      <c r="Q4" s="2"/>
    </row>
    <row r="5" spans="1:17" ht="15" customHeight="1">
      <c r="A5" s="9">
        <v>2017</v>
      </c>
      <c r="B5" s="10">
        <v>1310</v>
      </c>
      <c r="C5" s="9">
        <v>20</v>
      </c>
      <c r="D5" s="10">
        <v>1330</v>
      </c>
      <c r="E5" s="9">
        <v>880</v>
      </c>
      <c r="F5" s="9">
        <v>0</v>
      </c>
      <c r="G5" s="9">
        <v>880</v>
      </c>
      <c r="H5" s="9">
        <v>450</v>
      </c>
      <c r="I5" s="9">
        <v>0</v>
      </c>
      <c r="J5" s="9">
        <v>0</v>
      </c>
      <c r="K5" s="9">
        <v>0</v>
      </c>
      <c r="L5" s="9">
        <v>0</v>
      </c>
      <c r="M5" s="9">
        <v>450</v>
      </c>
      <c r="N5" s="9">
        <v>196</v>
      </c>
      <c r="O5" s="9">
        <v>-756</v>
      </c>
      <c r="P5" s="11">
        <v>-46.18</v>
      </c>
      <c r="Q5" s="2"/>
    </row>
    <row r="6" spans="1:17" ht="15" customHeight="1">
      <c r="A6" s="9">
        <v>2018</v>
      </c>
      <c r="B6" s="10">
        <v>1265</v>
      </c>
      <c r="C6" s="9">
        <v>11</v>
      </c>
      <c r="D6" s="10">
        <v>1276</v>
      </c>
      <c r="E6" s="9">
        <v>826</v>
      </c>
      <c r="F6" s="9">
        <v>0</v>
      </c>
      <c r="G6" s="9">
        <v>826</v>
      </c>
      <c r="H6" s="9">
        <v>450</v>
      </c>
      <c r="I6" s="9">
        <v>0</v>
      </c>
      <c r="J6" s="9">
        <v>0</v>
      </c>
      <c r="K6" s="9">
        <v>0</v>
      </c>
      <c r="L6" s="9">
        <v>0</v>
      </c>
      <c r="M6" s="9">
        <v>450</v>
      </c>
      <c r="N6" s="9">
        <v>184</v>
      </c>
      <c r="O6" s="9">
        <v>-54</v>
      </c>
      <c r="P6" s="11">
        <v>-6.16</v>
      </c>
      <c r="Q6" s="2"/>
    </row>
    <row r="7" spans="1:17" ht="15" customHeight="1">
      <c r="A7" s="9">
        <v>2019</v>
      </c>
      <c r="B7" s="10">
        <v>1217</v>
      </c>
      <c r="C7" s="9">
        <v>6</v>
      </c>
      <c r="D7" s="10">
        <v>1223</v>
      </c>
      <c r="E7" s="9">
        <v>773</v>
      </c>
      <c r="F7" s="9">
        <v>0</v>
      </c>
      <c r="G7" s="9">
        <v>773</v>
      </c>
      <c r="H7" s="9">
        <v>450</v>
      </c>
      <c r="I7" s="9">
        <v>0</v>
      </c>
      <c r="J7" s="9">
        <v>0</v>
      </c>
      <c r="K7" s="9">
        <v>0</v>
      </c>
      <c r="L7" s="9">
        <v>0</v>
      </c>
      <c r="M7" s="9">
        <v>450</v>
      </c>
      <c r="N7" s="9">
        <v>172</v>
      </c>
      <c r="O7" s="9">
        <v>-53</v>
      </c>
      <c r="P7" s="11">
        <v>-11.78</v>
      </c>
      <c r="Q7" s="2"/>
    </row>
    <row r="8" spans="1:17" ht="15" customHeight="1">
      <c r="A8" s="9">
        <v>2020</v>
      </c>
      <c r="B8" s="10">
        <v>1300</v>
      </c>
      <c r="C8" s="9">
        <v>0</v>
      </c>
      <c r="D8" s="10">
        <v>1300</v>
      </c>
      <c r="E8" s="9">
        <v>850</v>
      </c>
      <c r="F8" s="9">
        <v>0</v>
      </c>
      <c r="G8" s="9">
        <v>850</v>
      </c>
      <c r="H8" s="9">
        <v>450</v>
      </c>
      <c r="I8" s="9">
        <v>0</v>
      </c>
      <c r="J8" s="9">
        <v>0</v>
      </c>
      <c r="K8" s="9">
        <v>0</v>
      </c>
      <c r="L8" s="9">
        <v>0</v>
      </c>
      <c r="M8" s="9">
        <v>450</v>
      </c>
      <c r="N8" s="9">
        <v>189</v>
      </c>
      <c r="O8" s="9">
        <v>77</v>
      </c>
      <c r="P8" s="11">
        <v>9.9600000000000009</v>
      </c>
      <c r="Q8" s="2"/>
    </row>
    <row r="9" spans="1:17" ht="15" customHeight="1">
      <c r="A9" s="9">
        <v>2021</v>
      </c>
      <c r="B9" s="10">
        <v>1547</v>
      </c>
      <c r="C9" s="9">
        <v>0</v>
      </c>
      <c r="D9" s="10">
        <v>1547</v>
      </c>
      <c r="E9" s="10">
        <v>1097</v>
      </c>
      <c r="F9" s="9">
        <v>0</v>
      </c>
      <c r="G9" s="10">
        <v>1097</v>
      </c>
      <c r="H9" s="9">
        <v>450</v>
      </c>
      <c r="I9" s="9">
        <v>0</v>
      </c>
      <c r="J9" s="9">
        <v>0</v>
      </c>
      <c r="K9" s="9">
        <v>0</v>
      </c>
      <c r="L9" s="9">
        <v>0</v>
      </c>
      <c r="M9" s="9">
        <v>450</v>
      </c>
      <c r="N9" s="9">
        <v>244</v>
      </c>
      <c r="O9" s="9">
        <v>247</v>
      </c>
      <c r="P9" s="11">
        <v>29.06</v>
      </c>
      <c r="Q9" s="3"/>
    </row>
    <row r="10" spans="1:17" ht="15" customHeight="1">
      <c r="A10" s="9">
        <v>2022</v>
      </c>
      <c r="B10" s="10">
        <v>2047</v>
      </c>
      <c r="C10" s="9">
        <v>0</v>
      </c>
      <c r="D10" s="10">
        <f>SUM(B10:C10)</f>
        <v>2047</v>
      </c>
      <c r="E10" s="10">
        <v>1597</v>
      </c>
      <c r="F10" s="9">
        <v>0</v>
      </c>
      <c r="G10" s="10">
        <f>SUM(E10:F10)</f>
        <v>1597</v>
      </c>
      <c r="H10" s="9">
        <v>450</v>
      </c>
      <c r="I10" s="9">
        <v>0</v>
      </c>
      <c r="J10" s="9">
        <v>0</v>
      </c>
      <c r="K10" s="9">
        <v>0</v>
      </c>
      <c r="L10" s="9">
        <v>0</v>
      </c>
      <c r="M10" s="9">
        <v>450</v>
      </c>
      <c r="N10" s="9">
        <f>(G10/M10)*100</f>
        <v>354.88888888888891</v>
      </c>
      <c r="O10" s="9">
        <f>1597-1104</f>
        <v>493</v>
      </c>
      <c r="P10" s="11">
        <f>((1597-1104)/1104)*100</f>
        <v>44.655797101449274</v>
      </c>
      <c r="Q10" s="3"/>
    </row>
    <row r="11" spans="1:17" ht="15" customHeight="1">
      <c r="A11" s="9">
        <v>2023</v>
      </c>
      <c r="B11" s="10">
        <v>1995</v>
      </c>
      <c r="C11" s="9">
        <v>0</v>
      </c>
      <c r="D11" s="10">
        <f>SUM(B11:C11)</f>
        <v>1995</v>
      </c>
      <c r="E11" s="10">
        <v>1545</v>
      </c>
      <c r="F11" s="9">
        <v>0</v>
      </c>
      <c r="G11" s="10">
        <f>SUM(E11:F11)</f>
        <v>1545</v>
      </c>
      <c r="H11" s="9">
        <v>450</v>
      </c>
      <c r="I11" s="9">
        <v>0</v>
      </c>
      <c r="J11" s="9">
        <v>0</v>
      </c>
      <c r="K11" s="9">
        <v>0</v>
      </c>
      <c r="L11" s="9">
        <v>0</v>
      </c>
      <c r="M11" s="9">
        <v>450</v>
      </c>
      <c r="N11" s="9">
        <f>(G11/M11)*100</f>
        <v>343.33333333333331</v>
      </c>
      <c r="O11" s="9">
        <f>1597-1446</f>
        <v>151</v>
      </c>
      <c r="P11" s="11">
        <f>((1446-1597)/1597)*100</f>
        <v>-9.4552285535378839</v>
      </c>
      <c r="Q11" s="3"/>
    </row>
    <row r="12" spans="1:17" ht="15" customHeight="1">
      <c r="A12" s="9">
        <v>2024</v>
      </c>
      <c r="B12" s="10">
        <v>2144</v>
      </c>
      <c r="C12" s="9">
        <v>50</v>
      </c>
      <c r="D12" s="10">
        <v>2144</v>
      </c>
      <c r="E12" s="10">
        <v>1694</v>
      </c>
      <c r="F12" s="9">
        <v>0</v>
      </c>
      <c r="G12" s="10">
        <f>SUM(E12:F12)</f>
        <v>1694</v>
      </c>
      <c r="H12" s="9">
        <v>450</v>
      </c>
      <c r="I12" s="9">
        <v>0</v>
      </c>
      <c r="J12" s="9">
        <v>0</v>
      </c>
      <c r="K12" s="9">
        <v>0</v>
      </c>
      <c r="L12" s="9">
        <v>0</v>
      </c>
      <c r="M12" s="9">
        <v>450</v>
      </c>
      <c r="N12" s="9">
        <f>(G12/M12)*100</f>
        <v>376.44444444444446</v>
      </c>
      <c r="O12" s="9">
        <f>1694-1545</f>
        <v>149</v>
      </c>
      <c r="P12" s="11">
        <f>((1545-1697)/1545)*100</f>
        <v>-9.8381877022653725</v>
      </c>
      <c r="Q12" s="3"/>
    </row>
    <row r="13" spans="1:17" ht="15" customHeight="1">
      <c r="A13" s="12" t="s">
        <v>17</v>
      </c>
      <c r="B13" s="10">
        <f>SUM(B5:B12)</f>
        <v>12825</v>
      </c>
      <c r="C13" s="10">
        <f>SUM(C5:C12)</f>
        <v>87</v>
      </c>
      <c r="D13" s="10">
        <f t="shared" ref="D13:P13" si="0">SUM(D5:D12)</f>
        <v>12862</v>
      </c>
      <c r="E13" s="10">
        <f t="shared" si="0"/>
        <v>9262</v>
      </c>
      <c r="F13" s="10">
        <f t="shared" si="0"/>
        <v>0</v>
      </c>
      <c r="G13" s="10">
        <f t="shared" si="0"/>
        <v>9262</v>
      </c>
      <c r="H13" s="10">
        <f t="shared" si="0"/>
        <v>3600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3600</v>
      </c>
      <c r="N13" s="10">
        <f t="shared" si="0"/>
        <v>2059.6666666666665</v>
      </c>
      <c r="O13" s="10">
        <f t="shared" si="0"/>
        <v>254</v>
      </c>
      <c r="P13" s="10">
        <f t="shared" si="0"/>
        <v>0.26238084564601216</v>
      </c>
      <c r="Q13" s="4"/>
    </row>
  </sheetData>
  <mergeCells count="8">
    <mergeCell ref="P3:P4"/>
    <mergeCell ref="A1:O1"/>
    <mergeCell ref="A3:A4"/>
    <mergeCell ref="B3:D3"/>
    <mergeCell ref="E3:G3"/>
    <mergeCell ref="H3:M3"/>
    <mergeCell ref="N3:N4"/>
    <mergeCell ref="O3:O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설은선</cp:lastModifiedBy>
  <dcterms:created xsi:type="dcterms:W3CDTF">2022-09-05T01:40:28Z</dcterms:created>
  <dcterms:modified xsi:type="dcterms:W3CDTF">2025-05-28T09:18:21Z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